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480" windowHeight="7740" tabRatio="924" activeTab="1"/>
  </bookViews>
  <sheets>
    <sheet name="апарат " sheetId="32" r:id="rId1"/>
    <sheet name="обсл.група " sheetId="45" r:id="rId2"/>
    <sheet name="ц.бухгал" sheetId="46" r:id="rId3"/>
  </sheets>
  <definedNames>
    <definedName name="_xlnm.Print_Area" localSheetId="0">'апарат '!$A$1:$G$33</definedName>
    <definedName name="_xlnm.Print_Area" localSheetId="1">'обсл.група '!$A$1:$L$47</definedName>
    <definedName name="_xlnm.Print_Area" localSheetId="2">ц.бухгал!$A$1:$L$36</definedName>
  </definedNames>
  <calcPr calcId="124519"/>
</workbook>
</file>

<file path=xl/calcChain.xml><?xml version="1.0" encoding="utf-8"?>
<calcChain xmlns="http://schemas.openxmlformats.org/spreadsheetml/2006/main">
  <c r="F41" i="45"/>
  <c r="F30" i="46" l="1"/>
  <c r="K30" s="1"/>
  <c r="C31"/>
  <c r="F38" i="45"/>
  <c r="K38" s="1"/>
  <c r="L38" s="1"/>
  <c r="F37"/>
  <c r="K37" s="1"/>
  <c r="L37" s="1"/>
  <c r="C34"/>
  <c r="L30" i="46" l="1"/>
  <c r="F29" l="1"/>
  <c r="K29" s="1"/>
  <c r="L29" s="1"/>
  <c r="F28"/>
  <c r="F40" i="45"/>
  <c r="K40" s="1"/>
  <c r="L40" s="1"/>
  <c r="K41" l="1"/>
  <c r="L41" l="1"/>
  <c r="C39" l="1"/>
  <c r="E25" i="32" l="1"/>
  <c r="E26"/>
  <c r="E27"/>
  <c r="D28"/>
  <c r="C28"/>
  <c r="F27" i="46" l="1"/>
  <c r="F26"/>
  <c r="F25"/>
  <c r="F36" i="45"/>
  <c r="F35"/>
  <c r="C27"/>
  <c r="F33"/>
  <c r="F32"/>
  <c r="F31"/>
  <c r="F30"/>
  <c r="K30" s="1"/>
  <c r="L30" s="1"/>
  <c r="F29"/>
  <c r="F42" l="1"/>
  <c r="F31" i="46"/>
  <c r="C42" i="45"/>
  <c r="K26" i="46"/>
  <c r="L26" s="1"/>
  <c r="K28"/>
  <c r="L28" s="1"/>
  <c r="K35" i="45"/>
  <c r="L35" s="1"/>
  <c r="J42"/>
  <c r="K32"/>
  <c r="L32" s="1"/>
  <c r="K31"/>
  <c r="L31" s="1"/>
  <c r="K33"/>
  <c r="L33" s="1"/>
  <c r="K36"/>
  <c r="L36" s="1"/>
  <c r="K27" i="46" l="1"/>
  <c r="L27" s="1"/>
  <c r="K25"/>
  <c r="H31"/>
  <c r="J31"/>
  <c r="H42" i="45"/>
  <c r="K29"/>
  <c r="K42" s="1"/>
  <c r="K31" i="46" l="1"/>
  <c r="L29" i="45"/>
  <c r="L42" s="1"/>
  <c r="L25" i="46"/>
  <c r="L31" s="1"/>
  <c r="E24" i="32" l="1"/>
  <c r="E28" l="1"/>
  <c r="F4" s="1"/>
</calcChain>
</file>

<file path=xl/sharedStrings.xml><?xml version="1.0" encoding="utf-8"?>
<sst xmlns="http://schemas.openxmlformats.org/spreadsheetml/2006/main" count="201" uniqueCount="109">
  <si>
    <t>ЗАТВЕРДЖУЮ</t>
  </si>
  <si>
    <t>( посада )</t>
  </si>
  <si>
    <t xml:space="preserve"> </t>
  </si>
  <si>
    <t>( число,місяць,рік )</t>
  </si>
  <si>
    <t>М.П.</t>
  </si>
  <si>
    <t>(назва установи)</t>
  </si>
  <si>
    <t>№</t>
  </si>
  <si>
    <t>Назва структурного</t>
  </si>
  <si>
    <t>Кількість</t>
  </si>
  <si>
    <t>Тарифний</t>
  </si>
  <si>
    <t>Посадовий</t>
  </si>
  <si>
    <t xml:space="preserve">Місячний </t>
  </si>
  <si>
    <t>Надбавки (грн.)</t>
  </si>
  <si>
    <t>Фонд</t>
  </si>
  <si>
    <t xml:space="preserve">Фонд </t>
  </si>
  <si>
    <t>з/п</t>
  </si>
  <si>
    <t>підрозділу та посад</t>
  </si>
  <si>
    <t xml:space="preserve">штатних </t>
  </si>
  <si>
    <t>розряд</t>
  </si>
  <si>
    <t>оклад</t>
  </si>
  <si>
    <t xml:space="preserve">фонд </t>
  </si>
  <si>
    <t>заробітної</t>
  </si>
  <si>
    <t>посад</t>
  </si>
  <si>
    <t>(грн.)</t>
  </si>
  <si>
    <t>з/пл</t>
  </si>
  <si>
    <t>%</t>
  </si>
  <si>
    <t>сума</t>
  </si>
  <si>
    <t xml:space="preserve">плати на </t>
  </si>
  <si>
    <t>місяць,(грн.)</t>
  </si>
  <si>
    <t>рік,грн.</t>
  </si>
  <si>
    <t>І</t>
  </si>
  <si>
    <t>Спеціалісти</t>
  </si>
  <si>
    <t>х</t>
  </si>
  <si>
    <t xml:space="preserve">Інженер з організації експлуатації </t>
  </si>
  <si>
    <t>та ремонту (провідний спеціаліст)</t>
  </si>
  <si>
    <t>Юрисконсульт (провідний спеціаліст)</t>
  </si>
  <si>
    <t>Технолог з харчування (провідний спеціаліст)</t>
  </si>
  <si>
    <t xml:space="preserve">ІІ </t>
  </si>
  <si>
    <t>Службовці</t>
  </si>
  <si>
    <t>Всього:</t>
  </si>
  <si>
    <t>з місячним фондом заробітної плати</t>
  </si>
  <si>
    <t>за посадовими окладами</t>
  </si>
  <si>
    <t>(підпис)</t>
  </si>
  <si>
    <t>(ініціали)</t>
  </si>
  <si>
    <t>Місячний</t>
  </si>
  <si>
    <t>Надбавки , грн.</t>
  </si>
  <si>
    <t>фонд</t>
  </si>
  <si>
    <t>з/плати</t>
  </si>
  <si>
    <t>1.</t>
  </si>
  <si>
    <t>Головний бухгалтер</t>
  </si>
  <si>
    <t>2.</t>
  </si>
  <si>
    <t>3.</t>
  </si>
  <si>
    <t>4.</t>
  </si>
  <si>
    <t xml:space="preserve">                                             </t>
  </si>
  <si>
    <t xml:space="preserve">                    </t>
  </si>
  <si>
    <t>Інженер з охорони праці (спеціаліст)</t>
  </si>
  <si>
    <t>Фахівець з інформаційного забезпечення</t>
  </si>
  <si>
    <t xml:space="preserve">з місячним фондом заробітної плати </t>
  </si>
  <si>
    <t>__________________________</t>
  </si>
  <si>
    <t>'</t>
  </si>
  <si>
    <t>Начальник відділу освіти</t>
  </si>
  <si>
    <t>Головний спеціаліст</t>
  </si>
  <si>
    <r>
      <t xml:space="preserve">(підпис)                                   </t>
    </r>
    <r>
      <rPr>
        <sz val="8"/>
        <rFont val="Arial Cyr"/>
        <charset val="204"/>
      </rPr>
      <t>( ініціали і прізвище)</t>
    </r>
  </si>
  <si>
    <t xml:space="preserve">                      за посадовими окладами</t>
  </si>
  <si>
    <t xml:space="preserve">Економіст  </t>
  </si>
  <si>
    <t xml:space="preserve">Інженер-енергетик </t>
  </si>
  <si>
    <t>Спеціаліст</t>
  </si>
  <si>
    <t>Провідний спеціаліст</t>
  </si>
  <si>
    <r>
      <t xml:space="preserve">                                                        </t>
    </r>
    <r>
      <rPr>
        <u/>
        <sz val="10"/>
        <rFont val="Times New Roman"/>
        <family val="1"/>
        <charset val="204"/>
      </rPr>
      <t>Сергій ПОЛІЩУК</t>
    </r>
  </si>
  <si>
    <t>Сільський голова</t>
  </si>
  <si>
    <t xml:space="preserve">
Апарат відділу освіти, культури, молоді та спорту 
Городоцької сільської ради Рівненського району Рівненської області
</t>
  </si>
  <si>
    <t>Обслуговуюча група відділу освіти, культури, молоді та спорту Городоцької сільської ради Рівненського району Рівненської області</t>
  </si>
  <si>
    <r>
      <t xml:space="preserve">                                                         </t>
    </r>
    <r>
      <rPr>
        <u/>
        <sz val="12"/>
        <rFont val="Times New Roman"/>
        <family val="1"/>
        <charset val="204"/>
      </rPr>
      <t xml:space="preserve"> Сергій ПОЛІЩУК</t>
    </r>
  </si>
  <si>
    <t>Інспектор з кадрів</t>
  </si>
  <si>
    <t>Централізована бухгалтерія відділу освіти, культури, молоді та спорту Городоцької сільської ради Рівненського району Рівненської області</t>
  </si>
  <si>
    <t>(грн)</t>
  </si>
  <si>
    <r>
      <t>Інші виплати</t>
    </r>
    <r>
      <rPr>
        <sz val="11"/>
        <color theme="1"/>
        <rFont val="Times New Roman"/>
        <family val="1"/>
        <charset val="204"/>
      </rPr>
      <t xml:space="preserve"> (грн.) </t>
    </r>
  </si>
  <si>
    <t>місяць (грн)</t>
  </si>
  <si>
    <t xml:space="preserve"> рік (грн.)</t>
  </si>
  <si>
    <t>5.</t>
  </si>
  <si>
    <t>Доплати (грн)</t>
  </si>
  <si>
    <r>
      <t xml:space="preserve">                                      </t>
    </r>
    <r>
      <rPr>
        <u/>
        <sz val="12"/>
        <rFont val="Times New Roman"/>
        <family val="1"/>
        <charset val="204"/>
      </rPr>
      <t xml:space="preserve"> Сергій ПОЛІЩУК</t>
    </r>
  </si>
  <si>
    <t>_________________</t>
  </si>
  <si>
    <t>штат у кількості   6   штатних одиниць</t>
  </si>
  <si>
    <t>ІІІ</t>
  </si>
  <si>
    <t>МОП</t>
  </si>
  <si>
    <t>Робітник з комплексного обслуговування й ремонту будівель</t>
  </si>
  <si>
    <t>Прибиральник службових приміщень</t>
  </si>
  <si>
    <t>Бухгалтер - провідний спеціаліст</t>
  </si>
  <si>
    <t>Бухгалтер І категорії</t>
  </si>
  <si>
    <t>Бухгалтер ІІ категорії</t>
  </si>
  <si>
    <t>Бухгалтер</t>
  </si>
  <si>
    <t>Володимир ГРИСЮК</t>
  </si>
  <si>
    <t>Ангеліна ПАСЮК</t>
  </si>
  <si>
    <t>Начальник відділу</t>
  </si>
  <si>
    <t>Вводиться в дію з 01.01.2022 р.</t>
  </si>
  <si>
    <t xml:space="preserve">ШТАТНИЙ РОЗПИС НА  2022 РІК </t>
  </si>
  <si>
    <t>Інженер-електронік</t>
  </si>
  <si>
    <t>Фахівець з публічних закупівель</t>
  </si>
  <si>
    <t>плати на 2022</t>
  </si>
  <si>
    <t>штат у кількості  9  штатних одиниць</t>
  </si>
  <si>
    <t>39 776,65 грн</t>
  </si>
  <si>
    <t>(Тридцять дев'ять тисяч сімсот сімдесят шість грн 65 коп)</t>
  </si>
  <si>
    <t xml:space="preserve">       Сільський голова</t>
  </si>
  <si>
    <t>Вводиться в дію з 01.01.2022 року</t>
  </si>
  <si>
    <t>6.</t>
  </si>
  <si>
    <t>штат у кількості  8   штатних одиниць</t>
  </si>
  <si>
    <t>(Тридцять вісім тисячі дев'ятсот десять грн 00 коп)                                 )</t>
  </si>
  <si>
    <t>38 910,00 грн.</t>
  </si>
</sst>
</file>

<file path=xl/styles.xml><?xml version="1.0" encoding="utf-8"?>
<styleSheet xmlns="http://schemas.openxmlformats.org/spreadsheetml/2006/main">
  <numFmts count="4">
    <numFmt numFmtId="164" formatCode="#,##0.00_ ;\-#,##0.00\ "/>
    <numFmt numFmtId="165" formatCode="#,##0.00\ [$грн.-422];[Red]\-#,##0.00\ [$грн.-422]"/>
    <numFmt numFmtId="166" formatCode="#,##0.00_₴"/>
    <numFmt numFmtId="167" formatCode="#,##0.00\ _₴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b/>
      <u/>
      <sz val="10"/>
      <name val="Lucida Sans Unicode"/>
      <family val="2"/>
      <charset val="204"/>
    </font>
    <font>
      <b/>
      <sz val="14"/>
      <name val="Arial Cyr"/>
      <family val="2"/>
      <charset val="204"/>
    </font>
    <font>
      <b/>
      <u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  <font>
      <b/>
      <u/>
      <sz val="10"/>
      <name val="Arial Cyr"/>
      <charset val="204"/>
    </font>
    <font>
      <sz val="8"/>
      <name val="Lucida Sans Unicode"/>
      <family val="2"/>
      <charset val="204"/>
    </font>
    <font>
      <sz val="16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Lucida Sans Unicode"/>
      <family val="2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1"/>
    <xf numFmtId="0" fontId="8" fillId="0" borderId="0" xfId="0" applyFont="1"/>
    <xf numFmtId="0" fontId="0" fillId="0" borderId="0" xfId="0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Fill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2" fontId="0" fillId="0" borderId="0" xfId="0" applyNumberForma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1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/>
    <xf numFmtId="0" fontId="0" fillId="0" borderId="42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65" fontId="21" fillId="0" borderId="0" xfId="0" applyNumberFormat="1" applyFont="1" applyAlignment="1">
      <alignment horizontal="left"/>
    </xf>
    <xf numFmtId="0" fontId="22" fillId="0" borderId="0" xfId="0" applyFont="1"/>
    <xf numFmtId="0" fontId="0" fillId="0" borderId="0" xfId="0" quotePrefix="1"/>
    <xf numFmtId="0" fontId="3" fillId="0" borderId="0" xfId="0" applyFont="1" applyBorder="1" applyAlignment="1">
      <alignment horizontal="center"/>
    </xf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7" fillId="0" borderId="0" xfId="0" applyFont="1"/>
    <xf numFmtId="0" fontId="12" fillId="0" borderId="0" xfId="0" applyFont="1" applyAlignment="1"/>
    <xf numFmtId="0" fontId="30" fillId="0" borderId="0" xfId="0" applyFont="1"/>
    <xf numFmtId="0" fontId="31" fillId="0" borderId="0" xfId="0" applyFont="1" applyAlignment="1">
      <alignment horizontal="center"/>
    </xf>
    <xf numFmtId="164" fontId="12" fillId="0" borderId="0" xfId="0" applyNumberFormat="1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7" xfId="0" applyFont="1" applyBorder="1" applyAlignment="1">
      <alignment horizontal="center"/>
    </xf>
    <xf numFmtId="0" fontId="11" fillId="0" borderId="0" xfId="0" applyFont="1" applyBorder="1"/>
    <xf numFmtId="0" fontId="11" fillId="0" borderId="7" xfId="0" applyFont="1" applyBorder="1"/>
    <xf numFmtId="0" fontId="11" fillId="0" borderId="9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11" xfId="0" applyFont="1" applyBorder="1"/>
    <xf numFmtId="0" fontId="11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0" xfId="0" applyFont="1"/>
    <xf numFmtId="14" fontId="11" fillId="0" borderId="0" xfId="0" applyNumberFormat="1" applyFont="1" applyAlignment="1">
      <alignment horizontal="center"/>
    </xf>
    <xf numFmtId="166" fontId="11" fillId="0" borderId="36" xfId="0" applyNumberFormat="1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3" xfId="0" applyFont="1" applyBorder="1"/>
    <xf numFmtId="0" fontId="12" fillId="0" borderId="12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28" fillId="0" borderId="47" xfId="0" applyFont="1" applyBorder="1" applyAlignment="1">
      <alignment horizontal="center"/>
    </xf>
    <xf numFmtId="0" fontId="28" fillId="0" borderId="48" xfId="0" applyFont="1" applyBorder="1"/>
    <xf numFmtId="0" fontId="12" fillId="0" borderId="48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166" fontId="28" fillId="0" borderId="48" xfId="0" applyNumberFormat="1" applyFont="1" applyBorder="1" applyAlignment="1">
      <alignment horizontal="center"/>
    </xf>
    <xf numFmtId="0" fontId="18" fillId="0" borderId="0" xfId="0" applyFont="1" applyBorder="1"/>
    <xf numFmtId="0" fontId="11" fillId="0" borderId="21" xfId="0" applyFont="1" applyBorder="1"/>
    <xf numFmtId="0" fontId="11" fillId="0" borderId="3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8" xfId="0" applyFont="1" applyBorder="1"/>
    <xf numFmtId="2" fontId="28" fillId="0" borderId="0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8" fillId="0" borderId="0" xfId="0" applyFont="1" applyBorder="1" applyAlignment="1"/>
    <xf numFmtId="0" fontId="3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34" xfId="0" applyFont="1" applyBorder="1"/>
    <xf numFmtId="0" fontId="11" fillId="0" borderId="37" xfId="0" applyFont="1" applyBorder="1" applyAlignment="1">
      <alignment horizontal="center"/>
    </xf>
    <xf numFmtId="166" fontId="11" fillId="0" borderId="42" xfId="0" applyNumberFormat="1" applyFont="1" applyBorder="1" applyAlignment="1">
      <alignment horizontal="center"/>
    </xf>
    <xf numFmtId="166" fontId="11" fillId="0" borderId="37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6" fontId="11" fillId="0" borderId="44" xfId="0" applyNumberFormat="1" applyFont="1" applyFill="1" applyBorder="1" applyAlignment="1">
      <alignment horizontal="center"/>
    </xf>
    <xf numFmtId="166" fontId="11" fillId="0" borderId="48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166" fontId="28" fillId="0" borderId="1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26" fillId="0" borderId="0" xfId="0" applyFont="1"/>
    <xf numFmtId="0" fontId="17" fillId="0" borderId="0" xfId="0" applyFont="1" applyAlignment="1">
      <alignment horizontal="right"/>
    </xf>
    <xf numFmtId="0" fontId="12" fillId="0" borderId="0" xfId="0" applyFont="1" applyBorder="1"/>
    <xf numFmtId="0" fontId="16" fillId="0" borderId="0" xfId="0" applyFont="1" applyBorder="1" applyAlignment="1"/>
    <xf numFmtId="0" fontId="34" fillId="0" borderId="0" xfId="0" applyFont="1" applyBorder="1"/>
    <xf numFmtId="0" fontId="14" fillId="0" borderId="0" xfId="0" applyFont="1" applyBorder="1"/>
    <xf numFmtId="0" fontId="16" fillId="0" borderId="0" xfId="0" applyFont="1" applyBorder="1" applyAlignment="1">
      <alignment horizontal="center"/>
    </xf>
    <xf numFmtId="167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67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27" fillId="0" borderId="0" xfId="0" applyFont="1" applyBorder="1"/>
    <xf numFmtId="0" fontId="3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50" xfId="0" applyBorder="1" applyAlignment="1">
      <alignment horizontal="center"/>
    </xf>
    <xf numFmtId="0" fontId="0" fillId="0" borderId="37" xfId="0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166" fontId="11" fillId="0" borderId="54" xfId="0" applyNumberFormat="1" applyFont="1" applyBorder="1" applyAlignment="1">
      <alignment horizontal="center"/>
    </xf>
    <xf numFmtId="0" fontId="35" fillId="0" borderId="46" xfId="0" applyFont="1" applyBorder="1"/>
    <xf numFmtId="0" fontId="35" fillId="0" borderId="35" xfId="0" applyFont="1" applyBorder="1"/>
    <xf numFmtId="0" fontId="35" fillId="0" borderId="36" xfId="0" applyFont="1" applyBorder="1"/>
    <xf numFmtId="0" fontId="35" fillId="0" borderId="36" xfId="0" applyFont="1" applyFill="1" applyBorder="1"/>
    <xf numFmtId="4" fontId="11" fillId="0" borderId="0" xfId="0" applyNumberFormat="1" applyFont="1"/>
    <xf numFmtId="0" fontId="11" fillId="0" borderId="0" xfId="0" applyFont="1" applyBorder="1" applyAlignment="1">
      <alignment horizontal="center"/>
    </xf>
    <xf numFmtId="9" fontId="11" fillId="0" borderId="0" xfId="0" applyNumberFormat="1" applyFont="1" applyBorder="1"/>
    <xf numFmtId="167" fontId="33" fillId="0" borderId="0" xfId="0" applyNumberFormat="1" applyFont="1" applyBorder="1" applyAlignment="1">
      <alignment horizontal="center"/>
    </xf>
    <xf numFmtId="167" fontId="14" fillId="0" borderId="0" xfId="0" applyNumberFormat="1" applyFont="1"/>
    <xf numFmtId="3" fontId="11" fillId="0" borderId="34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166" fontId="11" fillId="0" borderId="16" xfId="0" applyNumberFormat="1" applyFont="1" applyBorder="1" applyAlignment="1">
      <alignment horizontal="center"/>
    </xf>
    <xf numFmtId="166" fontId="11" fillId="0" borderId="52" xfId="0" applyNumberFormat="1" applyFont="1" applyBorder="1" applyAlignment="1">
      <alignment horizontal="center"/>
    </xf>
    <xf numFmtId="166" fontId="28" fillId="0" borderId="31" xfId="0" applyNumberFormat="1" applyFont="1" applyBorder="1" applyAlignment="1">
      <alignment horizontal="center"/>
    </xf>
    <xf numFmtId="0" fontId="0" fillId="0" borderId="16" xfId="0" applyFont="1" applyBorder="1"/>
    <xf numFmtId="0" fontId="0" fillId="0" borderId="21" xfId="0" applyBorder="1" applyAlignment="1">
      <alignment horizontal="center"/>
    </xf>
    <xf numFmtId="0" fontId="0" fillId="0" borderId="37" xfId="0" applyBorder="1"/>
    <xf numFmtId="0" fontId="0" fillId="0" borderId="43" xfId="0" applyFont="1" applyFill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166" fontId="11" fillId="0" borderId="57" xfId="0" applyNumberFormat="1" applyFont="1" applyBorder="1" applyAlignment="1">
      <alignment horizontal="center"/>
    </xf>
    <xf numFmtId="0" fontId="11" fillId="0" borderId="17" xfId="0" applyFont="1" applyBorder="1"/>
    <xf numFmtId="0" fontId="11" fillId="0" borderId="16" xfId="0" applyFont="1" applyBorder="1"/>
    <xf numFmtId="4" fontId="11" fillId="0" borderId="57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7" fontId="11" fillId="0" borderId="39" xfId="0" applyNumberFormat="1" applyFont="1" applyBorder="1" applyAlignment="1">
      <alignment horizontal="center"/>
    </xf>
    <xf numFmtId="167" fontId="28" fillId="0" borderId="19" xfId="0" applyNumberFormat="1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166" fontId="11" fillId="0" borderId="50" xfId="0" applyNumberFormat="1" applyFont="1" applyBorder="1" applyAlignment="1">
      <alignment horizontal="center"/>
    </xf>
    <xf numFmtId="166" fontId="11" fillId="0" borderId="56" xfId="0" applyNumberFormat="1" applyFont="1" applyBorder="1" applyAlignment="1">
      <alignment horizontal="center"/>
    </xf>
    <xf numFmtId="166" fontId="11" fillId="0" borderId="45" xfId="0" applyNumberFormat="1" applyFont="1" applyBorder="1" applyAlignment="1">
      <alignment horizontal="center"/>
    </xf>
    <xf numFmtId="166" fontId="33" fillId="0" borderId="56" xfId="0" applyNumberFormat="1" applyFont="1" applyBorder="1" applyAlignment="1">
      <alignment horizontal="center"/>
    </xf>
    <xf numFmtId="167" fontId="11" fillId="0" borderId="38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3" fontId="11" fillId="0" borderId="57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167" fontId="18" fillId="0" borderId="0" xfId="0" applyNumberFormat="1" applyFont="1" applyBorder="1" applyAlignment="1"/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1" fillId="0" borderId="22" xfId="0" applyFont="1" applyBorder="1"/>
    <xf numFmtId="166" fontId="0" fillId="0" borderId="0" xfId="0" applyNumberFormat="1"/>
    <xf numFmtId="0" fontId="11" fillId="0" borderId="44" xfId="0" applyFont="1" applyBorder="1" applyAlignment="1">
      <alignment horizontal="center"/>
    </xf>
    <xf numFmtId="166" fontId="11" fillId="0" borderId="35" xfId="0" applyNumberFormat="1" applyFont="1" applyFill="1" applyBorder="1" applyAlignment="1">
      <alignment horizontal="center"/>
    </xf>
    <xf numFmtId="0" fontId="17" fillId="0" borderId="48" xfId="0" applyFont="1" applyBorder="1"/>
    <xf numFmtId="0" fontId="35" fillId="0" borderId="44" xfId="0" applyFont="1" applyBorder="1"/>
    <xf numFmtId="167" fontId="33" fillId="0" borderId="18" xfId="0" applyNumberFormat="1" applyFont="1" applyBorder="1" applyAlignment="1">
      <alignment horizontal="center"/>
    </xf>
    <xf numFmtId="166" fontId="33" fillId="0" borderId="18" xfId="0" applyNumberFormat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/>
    </xf>
    <xf numFmtId="166" fontId="11" fillId="0" borderId="39" xfId="0" applyNumberFormat="1" applyFont="1" applyBorder="1" applyAlignment="1">
      <alignment horizontal="center"/>
    </xf>
    <xf numFmtId="3" fontId="11" fillId="0" borderId="37" xfId="0" applyNumberFormat="1" applyFont="1" applyBorder="1" applyAlignment="1">
      <alignment horizontal="center"/>
    </xf>
    <xf numFmtId="0" fontId="11" fillId="0" borderId="30" xfId="0" applyFont="1" applyBorder="1"/>
    <xf numFmtId="0" fontId="11" fillId="0" borderId="3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/>
    <xf numFmtId="0" fontId="11" fillId="0" borderId="27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166" fontId="11" fillId="0" borderId="59" xfId="0" applyNumberFormat="1" applyFont="1" applyBorder="1" applyAlignment="1">
      <alignment horizontal="center"/>
    </xf>
    <xf numFmtId="0" fontId="28" fillId="0" borderId="62" xfId="0" applyFont="1" applyBorder="1"/>
    <xf numFmtId="0" fontId="28" fillId="0" borderId="6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9" fillId="0" borderId="65" xfId="0" applyFont="1" applyBorder="1" applyAlignment="1">
      <alignment horizontal="center"/>
    </xf>
    <xf numFmtId="0" fontId="28" fillId="0" borderId="49" xfId="0" applyFont="1" applyBorder="1"/>
    <xf numFmtId="0" fontId="12" fillId="0" borderId="4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166" fontId="11" fillId="0" borderId="49" xfId="0" applyNumberFormat="1" applyFont="1" applyFill="1" applyBorder="1" applyAlignment="1">
      <alignment horizontal="center"/>
    </xf>
    <xf numFmtId="166" fontId="11" fillId="0" borderId="66" xfId="0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center"/>
    </xf>
    <xf numFmtId="3" fontId="11" fillId="0" borderId="52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167" fontId="11" fillId="0" borderId="30" xfId="0" applyNumberFormat="1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4" fontId="11" fillId="0" borderId="37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43" xfId="0" applyNumberFormat="1" applyFont="1" applyBorder="1" applyAlignment="1">
      <alignment horizontal="center"/>
    </xf>
    <xf numFmtId="0" fontId="13" fillId="0" borderId="0" xfId="0" applyFont="1" applyAlignment="1"/>
    <xf numFmtId="0" fontId="16" fillId="0" borderId="0" xfId="0" applyFont="1" applyAlignment="1">
      <alignment horizontal="right"/>
    </xf>
    <xf numFmtId="0" fontId="11" fillId="0" borderId="67" xfId="0" applyFont="1" applyBorder="1" applyAlignment="1">
      <alignment horizontal="center"/>
    </xf>
    <xf numFmtId="166" fontId="11" fillId="0" borderId="32" xfId="0" applyNumberFormat="1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166" fontId="35" fillId="0" borderId="58" xfId="0" applyNumberFormat="1" applyFont="1" applyBorder="1" applyAlignment="1">
      <alignment horizontal="center"/>
    </xf>
    <xf numFmtId="166" fontId="35" fillId="0" borderId="59" xfId="0" applyNumberFormat="1" applyFont="1" applyBorder="1" applyAlignment="1">
      <alignment horizontal="center"/>
    </xf>
    <xf numFmtId="166" fontId="11" fillId="0" borderId="60" xfId="0" applyNumberFormat="1" applyFont="1" applyBorder="1" applyAlignment="1">
      <alignment horizontal="center"/>
    </xf>
    <xf numFmtId="3" fontId="11" fillId="0" borderId="38" xfId="0" applyNumberFormat="1" applyFont="1" applyBorder="1" applyAlignment="1">
      <alignment horizontal="center"/>
    </xf>
    <xf numFmtId="3" fontId="11" fillId="0" borderId="55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166" fontId="11" fillId="0" borderId="38" xfId="0" applyNumberFormat="1" applyFont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166" fontId="11" fillId="0" borderId="30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166" fontId="28" fillId="0" borderId="63" xfId="0" applyNumberFormat="1" applyFont="1" applyBorder="1" applyAlignment="1">
      <alignment horizontal="center"/>
    </xf>
    <xf numFmtId="166" fontId="28" fillId="0" borderId="64" xfId="0" applyNumberFormat="1" applyFont="1" applyBorder="1" applyAlignment="1">
      <alignment horizontal="center"/>
    </xf>
    <xf numFmtId="0" fontId="11" fillId="0" borderId="38" xfId="0" applyFont="1" applyBorder="1"/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4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0" fillId="0" borderId="2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8" fillId="0" borderId="39" xfId="0" applyFont="1" applyBorder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view="pageBreakPreview" zoomScaleSheetLayoutView="100" workbookViewId="0">
      <selection activeCell="B16" sqref="B16:F16"/>
    </sheetView>
  </sheetViews>
  <sheetFormatPr defaultRowHeight="15"/>
  <cols>
    <col min="2" max="2" width="46.85546875" customWidth="1"/>
    <col min="3" max="3" width="17.5703125" customWidth="1"/>
    <col min="4" max="4" width="20.42578125" customWidth="1"/>
    <col min="5" max="5" width="36.5703125" customWidth="1"/>
    <col min="6" max="6" width="13.28515625" customWidth="1"/>
  </cols>
  <sheetData>
    <row r="1" spans="1:6">
      <c r="E1" s="47" t="s">
        <v>0</v>
      </c>
    </row>
    <row r="2" spans="1:6">
      <c r="D2" s="35"/>
      <c r="E2" s="36" t="s">
        <v>83</v>
      </c>
      <c r="F2" s="35"/>
    </row>
    <row r="3" spans="1:6">
      <c r="D3" s="35"/>
      <c r="E3" s="36" t="s">
        <v>57</v>
      </c>
      <c r="F3" s="37"/>
    </row>
    <row r="4" spans="1:6">
      <c r="D4" s="35"/>
      <c r="E4" s="44" t="s">
        <v>63</v>
      </c>
      <c r="F4" s="37">
        <f>E28</f>
        <v>31640</v>
      </c>
    </row>
    <row r="5" spans="1:6">
      <c r="D5" s="35"/>
      <c r="E5" s="44"/>
      <c r="F5" s="37"/>
    </row>
    <row r="6" spans="1:6">
      <c r="E6" s="2" t="s">
        <v>69</v>
      </c>
    </row>
    <row r="7" spans="1:6">
      <c r="E7" s="47" t="s">
        <v>1</v>
      </c>
    </row>
    <row r="8" spans="1:6">
      <c r="E8" s="47"/>
    </row>
    <row r="9" spans="1:6" ht="18.75">
      <c r="E9" s="53" t="s">
        <v>68</v>
      </c>
    </row>
    <row r="10" spans="1:6">
      <c r="D10" s="38"/>
      <c r="E10" s="45" t="s">
        <v>62</v>
      </c>
      <c r="F10" s="35"/>
    </row>
    <row r="11" spans="1:6">
      <c r="D11" s="35"/>
      <c r="E11" s="36" t="s">
        <v>58</v>
      </c>
      <c r="F11" s="35"/>
    </row>
    <row r="12" spans="1:6" ht="20.25">
      <c r="C12" s="245"/>
      <c r="D12" s="245"/>
      <c r="E12" s="36" t="s">
        <v>3</v>
      </c>
      <c r="F12" s="35" t="s">
        <v>4</v>
      </c>
    </row>
    <row r="13" spans="1:6" ht="20.25">
      <c r="C13" s="46"/>
      <c r="D13" s="46"/>
      <c r="E13" s="36"/>
      <c r="F13" s="35"/>
    </row>
    <row r="14" spans="1:6" ht="18">
      <c r="A14" s="246" t="s">
        <v>96</v>
      </c>
      <c r="B14" s="246"/>
      <c r="C14" s="246"/>
      <c r="D14" s="246"/>
      <c r="E14" s="246"/>
      <c r="F14" s="246"/>
    </row>
    <row r="15" spans="1:6" ht="15" customHeight="1">
      <c r="A15" s="39" t="s">
        <v>59</v>
      </c>
    </row>
    <row r="16" spans="1:6" ht="59.25" customHeight="1">
      <c r="B16" s="247" t="s">
        <v>70</v>
      </c>
      <c r="C16" s="248"/>
      <c r="D16" s="248"/>
      <c r="E16" s="248"/>
      <c r="F16" s="248"/>
    </row>
    <row r="17" spans="1:11">
      <c r="B17" s="249" t="s">
        <v>5</v>
      </c>
      <c r="C17" s="249"/>
      <c r="D17" s="249"/>
      <c r="E17" s="249"/>
    </row>
    <row r="18" spans="1:11">
      <c r="B18" t="s">
        <v>95</v>
      </c>
    </row>
    <row r="19" spans="1:11" ht="15.75" thickBot="1">
      <c r="E19" s="52"/>
    </row>
    <row r="20" spans="1:11">
      <c r="A20" s="15" t="s">
        <v>6</v>
      </c>
      <c r="B20" s="15" t="s">
        <v>7</v>
      </c>
      <c r="C20" s="17" t="s">
        <v>8</v>
      </c>
      <c r="D20" s="18" t="s">
        <v>10</v>
      </c>
      <c r="E20" s="15" t="s">
        <v>13</v>
      </c>
      <c r="F20" s="11"/>
    </row>
    <row r="21" spans="1:11">
      <c r="A21" s="7" t="s">
        <v>15</v>
      </c>
      <c r="B21" s="7" t="s">
        <v>16</v>
      </c>
      <c r="C21" s="11" t="s">
        <v>17</v>
      </c>
      <c r="D21" s="6" t="s">
        <v>19</v>
      </c>
      <c r="E21" s="7" t="s">
        <v>21</v>
      </c>
      <c r="F21" s="11"/>
    </row>
    <row r="22" spans="1:11">
      <c r="A22" s="7"/>
      <c r="B22" s="7"/>
      <c r="C22" s="11" t="s">
        <v>22</v>
      </c>
      <c r="D22" s="6" t="s">
        <v>23</v>
      </c>
      <c r="E22" s="7" t="s">
        <v>27</v>
      </c>
      <c r="F22" s="11"/>
    </row>
    <row r="23" spans="1:11" ht="15.75" thickBot="1">
      <c r="A23" s="4"/>
      <c r="B23" s="7"/>
      <c r="C23" s="11"/>
      <c r="D23" s="6"/>
      <c r="E23" s="7" t="s">
        <v>28</v>
      </c>
      <c r="F23" s="11"/>
    </row>
    <row r="24" spans="1:11">
      <c r="A24" s="18" t="s">
        <v>48</v>
      </c>
      <c r="B24" s="153" t="s">
        <v>60</v>
      </c>
      <c r="C24" s="154">
        <v>1</v>
      </c>
      <c r="D24" s="182">
        <v>7300</v>
      </c>
      <c r="E24" s="34">
        <f>D24</f>
        <v>7300</v>
      </c>
      <c r="F24" s="11"/>
    </row>
    <row r="25" spans="1:11">
      <c r="A25" s="132" t="s">
        <v>50</v>
      </c>
      <c r="B25" s="155" t="s">
        <v>61</v>
      </c>
      <c r="C25" s="180">
        <v>1</v>
      </c>
      <c r="D25" s="158">
        <v>5100</v>
      </c>
      <c r="E25" s="158">
        <f t="shared" ref="E25:E27" si="0">D25</f>
        <v>5100</v>
      </c>
      <c r="F25" s="11"/>
    </row>
    <row r="26" spans="1:11">
      <c r="A26" s="132" t="s">
        <v>51</v>
      </c>
      <c r="B26" s="133" t="s">
        <v>67</v>
      </c>
      <c r="C26" s="180">
        <v>3</v>
      </c>
      <c r="D26" s="158">
        <v>14700</v>
      </c>
      <c r="E26" s="158">
        <f t="shared" si="0"/>
        <v>14700</v>
      </c>
      <c r="F26" s="11"/>
    </row>
    <row r="27" spans="1:11" ht="15.75" thickBot="1">
      <c r="A27" s="134" t="s">
        <v>52</v>
      </c>
      <c r="B27" s="156" t="s">
        <v>66</v>
      </c>
      <c r="C27" s="181">
        <v>1</v>
      </c>
      <c r="D27" s="159">
        <v>4540</v>
      </c>
      <c r="E27" s="159">
        <f t="shared" si="0"/>
        <v>4540</v>
      </c>
      <c r="F27" s="11"/>
    </row>
    <row r="28" spans="1:11" ht="15.75" thickBot="1">
      <c r="A28" s="135"/>
      <c r="B28" s="136" t="s">
        <v>39</v>
      </c>
      <c r="C28" s="137">
        <f>SUM(C24:C27)</f>
        <v>6</v>
      </c>
      <c r="D28" s="12">
        <f>SUM(D24:D27)</f>
        <v>31640</v>
      </c>
      <c r="E28" s="157">
        <f>SUM(E24:E27)</f>
        <v>31640</v>
      </c>
      <c r="F28" s="11"/>
    </row>
    <row r="29" spans="1:11">
      <c r="B29" s="16"/>
      <c r="F29" s="40"/>
    </row>
    <row r="30" spans="1:11" ht="13.5" customHeight="1">
      <c r="B30" s="16"/>
      <c r="F30" s="5"/>
    </row>
    <row r="31" spans="1:11" ht="23.25" customHeight="1">
      <c r="B31" s="33" t="s">
        <v>94</v>
      </c>
      <c r="C31" s="117"/>
      <c r="D31" s="118"/>
      <c r="E31" s="118" t="s">
        <v>92</v>
      </c>
      <c r="F31" s="5"/>
    </row>
    <row r="32" spans="1:11" ht="32.25" customHeight="1">
      <c r="B32" s="33" t="s">
        <v>49</v>
      </c>
      <c r="C32" s="22"/>
      <c r="D32" s="50"/>
      <c r="E32" s="220" t="s">
        <v>93</v>
      </c>
      <c r="F32" s="50"/>
      <c r="G32" s="50"/>
      <c r="H32" s="219"/>
      <c r="I32" s="219"/>
      <c r="J32" s="50"/>
      <c r="K32" s="220"/>
    </row>
    <row r="33" spans="2:6" ht="15.75">
      <c r="B33" t="s">
        <v>4</v>
      </c>
      <c r="C33" s="41"/>
      <c r="D33" s="42"/>
      <c r="E33" s="42"/>
      <c r="F33" s="43"/>
    </row>
    <row r="34" spans="2:6" ht="15.75">
      <c r="F34" s="43"/>
    </row>
  </sheetData>
  <mergeCells count="4">
    <mergeCell ref="C12:D12"/>
    <mergeCell ref="A14:F14"/>
    <mergeCell ref="B16:F16"/>
    <mergeCell ref="B17:E1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0"/>
  <sheetViews>
    <sheetView tabSelected="1" view="pageBreakPreview" topLeftCell="A19" zoomScaleSheetLayoutView="100" workbookViewId="0">
      <selection activeCell="I45" sqref="I45"/>
    </sheetView>
  </sheetViews>
  <sheetFormatPr defaultRowHeight="15"/>
  <cols>
    <col min="1" max="1" width="6" customWidth="1"/>
    <col min="2" max="2" width="56.5703125" customWidth="1"/>
    <col min="4" max="5" width="12.140625" customWidth="1"/>
    <col min="6" max="6" width="14.42578125" bestFit="1" customWidth="1"/>
    <col min="7" max="7" width="9.42578125" customWidth="1"/>
    <col min="8" max="8" width="10.42578125" customWidth="1"/>
    <col min="9" max="9" width="13.85546875" customWidth="1"/>
    <col min="10" max="10" width="13.28515625" customWidth="1"/>
    <col min="11" max="11" width="27.28515625" customWidth="1"/>
    <col min="12" max="12" width="21" customWidth="1"/>
    <col min="13" max="13" width="19.85546875" customWidth="1"/>
    <col min="14" max="14" width="21.28515625" customWidth="1"/>
    <col min="15" max="15" width="15.42578125" customWidth="1"/>
  </cols>
  <sheetData>
    <row r="1" spans="7:16">
      <c r="H1" s="47"/>
      <c r="I1" s="21"/>
      <c r="J1" s="204" t="s">
        <v>0</v>
      </c>
      <c r="K1" s="21"/>
      <c r="L1" s="32"/>
      <c r="M1" s="21"/>
      <c r="N1" s="21"/>
    </row>
    <row r="2" spans="7:16">
      <c r="H2" s="47"/>
      <c r="I2" s="51" t="s">
        <v>100</v>
      </c>
      <c r="J2" s="51"/>
      <c r="K2" s="51"/>
      <c r="L2" s="51"/>
      <c r="M2" s="51"/>
      <c r="N2" s="51"/>
    </row>
    <row r="3" spans="7:16">
      <c r="H3" s="47"/>
      <c r="I3" s="51" t="s">
        <v>40</v>
      </c>
      <c r="J3" s="51"/>
      <c r="K3" s="51"/>
      <c r="L3" s="51"/>
      <c r="M3" s="51"/>
      <c r="N3" s="51"/>
    </row>
    <row r="4" spans="7:16">
      <c r="H4" s="47"/>
      <c r="I4" s="51" t="s">
        <v>41</v>
      </c>
      <c r="J4" s="51"/>
      <c r="K4" s="51" t="s">
        <v>101</v>
      </c>
      <c r="L4" s="51"/>
      <c r="M4" s="54"/>
      <c r="N4" s="54"/>
    </row>
    <row r="5" spans="7:16">
      <c r="G5" s="47"/>
      <c r="H5" s="47"/>
      <c r="I5" s="51" t="s">
        <v>102</v>
      </c>
      <c r="J5" s="51"/>
      <c r="K5" s="51"/>
      <c r="L5" s="51"/>
      <c r="M5" s="51"/>
      <c r="N5" s="51"/>
    </row>
    <row r="6" spans="7:16">
      <c r="G6" s="47"/>
      <c r="H6" s="47"/>
      <c r="I6" s="25"/>
      <c r="J6" s="25"/>
      <c r="K6" s="25"/>
      <c r="L6" s="25"/>
      <c r="M6" s="25"/>
      <c r="N6" s="25"/>
    </row>
    <row r="7" spans="7:16" ht="15.75">
      <c r="H7" s="2"/>
      <c r="I7" s="178" t="s">
        <v>103</v>
      </c>
      <c r="J7" s="101"/>
      <c r="K7" s="101"/>
      <c r="L7" s="101"/>
      <c r="M7" s="101"/>
      <c r="N7" s="179"/>
    </row>
    <row r="8" spans="7:16" ht="11.25" customHeight="1">
      <c r="H8" s="47"/>
      <c r="I8" s="72" t="s">
        <v>1</v>
      </c>
      <c r="J8" s="13"/>
      <c r="K8" s="115"/>
      <c r="L8" s="13"/>
      <c r="M8" s="115"/>
      <c r="N8" s="13"/>
    </row>
    <row r="9" spans="7:16">
      <c r="H9" s="47"/>
      <c r="K9" s="47"/>
      <c r="M9" s="47"/>
    </row>
    <row r="10" spans="7:16" ht="18.75">
      <c r="G10" s="13"/>
      <c r="H10" s="14"/>
      <c r="I10" s="13"/>
      <c r="J10" s="130" t="s">
        <v>81</v>
      </c>
      <c r="L10" s="130"/>
      <c r="N10" s="3"/>
    </row>
    <row r="11" spans="7:16">
      <c r="H11" s="47"/>
      <c r="I11" s="72" t="s">
        <v>42</v>
      </c>
      <c r="J11" s="20"/>
      <c r="K11" s="73" t="s">
        <v>43</v>
      </c>
      <c r="L11" s="20"/>
      <c r="M11" s="73"/>
      <c r="N11" s="73"/>
      <c r="P11" s="47"/>
    </row>
    <row r="12" spans="7:16">
      <c r="H12" s="1"/>
      <c r="I12" s="20"/>
      <c r="J12" s="20"/>
      <c r="K12" s="74" t="s">
        <v>82</v>
      </c>
      <c r="L12" s="20"/>
      <c r="M12" s="74"/>
      <c r="N12" s="20"/>
    </row>
    <row r="13" spans="7:16">
      <c r="H13" s="47"/>
      <c r="I13" s="20"/>
      <c r="J13" s="20"/>
      <c r="K13" s="25" t="s">
        <v>3</v>
      </c>
      <c r="L13" s="20"/>
      <c r="M13" s="25"/>
      <c r="N13" s="20"/>
    </row>
    <row r="14" spans="7:16">
      <c r="I14" s="20"/>
      <c r="J14" s="20"/>
      <c r="K14" s="20"/>
      <c r="L14" s="20"/>
      <c r="M14" s="20"/>
      <c r="N14" s="20"/>
    </row>
    <row r="15" spans="7:16">
      <c r="I15" s="20"/>
      <c r="J15" s="20"/>
      <c r="K15" s="20" t="s">
        <v>4</v>
      </c>
      <c r="L15" s="20"/>
      <c r="M15" s="20"/>
      <c r="N15" s="20"/>
    </row>
    <row r="17" spans="1:14" ht="18.75">
      <c r="B17" s="22" t="s">
        <v>96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5.75">
      <c r="B19" s="23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B20" s="25" t="s">
        <v>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B21" s="20" t="s">
        <v>95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5.75" thickBo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5.75" thickBot="1">
      <c r="A23" s="26" t="s">
        <v>6</v>
      </c>
      <c r="B23" s="55" t="s">
        <v>7</v>
      </c>
      <c r="C23" s="27" t="s">
        <v>8</v>
      </c>
      <c r="D23" s="55" t="s">
        <v>9</v>
      </c>
      <c r="E23" s="28" t="s">
        <v>10</v>
      </c>
      <c r="F23" s="28" t="s">
        <v>11</v>
      </c>
      <c r="G23" s="252" t="s">
        <v>12</v>
      </c>
      <c r="H23" s="253"/>
      <c r="I23" s="252" t="s">
        <v>80</v>
      </c>
      <c r="J23" s="254"/>
      <c r="K23" s="93" t="s">
        <v>13</v>
      </c>
      <c r="L23" s="68" t="s">
        <v>14</v>
      </c>
    </row>
    <row r="24" spans="1:14">
      <c r="A24" s="29" t="s">
        <v>15</v>
      </c>
      <c r="B24" s="57" t="s">
        <v>16</v>
      </c>
      <c r="C24" s="30" t="s">
        <v>17</v>
      </c>
      <c r="D24" s="57" t="s">
        <v>18</v>
      </c>
      <c r="E24" s="31" t="s">
        <v>19</v>
      </c>
      <c r="F24" s="31" t="s">
        <v>20</v>
      </c>
      <c r="G24" s="162"/>
      <c r="H24" s="145"/>
      <c r="I24" s="162"/>
      <c r="J24" s="58"/>
      <c r="K24" s="92" t="s">
        <v>21</v>
      </c>
      <c r="L24" s="69" t="s">
        <v>21</v>
      </c>
    </row>
    <row r="25" spans="1:14">
      <c r="A25" s="66"/>
      <c r="B25" s="59"/>
      <c r="C25" s="30" t="s">
        <v>22</v>
      </c>
      <c r="D25" s="57"/>
      <c r="E25" s="31" t="s">
        <v>23</v>
      </c>
      <c r="F25" s="31" t="s">
        <v>24</v>
      </c>
      <c r="G25" s="92" t="s">
        <v>25</v>
      </c>
      <c r="H25" s="144" t="s">
        <v>26</v>
      </c>
      <c r="I25" s="92" t="s">
        <v>25</v>
      </c>
      <c r="J25" s="144" t="s">
        <v>26</v>
      </c>
      <c r="K25" s="92" t="s">
        <v>27</v>
      </c>
      <c r="L25" s="69" t="s">
        <v>99</v>
      </c>
    </row>
    <row r="26" spans="1:14" ht="15.75" thickBot="1">
      <c r="A26" s="67"/>
      <c r="B26" s="61"/>
      <c r="C26" s="64"/>
      <c r="D26" s="63"/>
      <c r="E26" s="71"/>
      <c r="F26" s="71" t="s">
        <v>23</v>
      </c>
      <c r="G26" s="161"/>
      <c r="H26" s="62"/>
      <c r="I26" s="161"/>
      <c r="J26" s="62"/>
      <c r="K26" s="97" t="s">
        <v>28</v>
      </c>
      <c r="L26" s="70" t="s">
        <v>29</v>
      </c>
    </row>
    <row r="27" spans="1:14" ht="15.75" thickBot="1">
      <c r="A27" s="79" t="s">
        <v>30</v>
      </c>
      <c r="B27" s="80" t="s">
        <v>31</v>
      </c>
      <c r="C27" s="81">
        <f>SUM(C29:C33)</f>
        <v>4.5</v>
      </c>
      <c r="D27" s="64" t="s">
        <v>32</v>
      </c>
      <c r="E27" s="63" t="s">
        <v>32</v>
      </c>
      <c r="F27" s="64" t="s">
        <v>32</v>
      </c>
      <c r="G27" s="97"/>
      <c r="H27" s="64" t="s">
        <v>32</v>
      </c>
      <c r="I27" s="161"/>
      <c r="J27" s="62"/>
      <c r="K27" s="161"/>
      <c r="L27" s="97" t="s">
        <v>32</v>
      </c>
    </row>
    <row r="28" spans="1:14">
      <c r="A28" s="250">
        <v>1</v>
      </c>
      <c r="B28" s="139" t="s">
        <v>33</v>
      </c>
      <c r="C28" s="82"/>
      <c r="D28" s="82"/>
      <c r="E28" s="27"/>
      <c r="F28" s="169"/>
      <c r="G28" s="93"/>
      <c r="H28" s="27"/>
      <c r="I28" s="162"/>
      <c r="J28" s="56"/>
      <c r="K28" s="162"/>
      <c r="L28" s="93"/>
    </row>
    <row r="29" spans="1:14">
      <c r="A29" s="251"/>
      <c r="B29" s="140" t="s">
        <v>34</v>
      </c>
      <c r="C29" s="77">
        <v>1</v>
      </c>
      <c r="D29" s="77">
        <v>7</v>
      </c>
      <c r="E29" s="78">
        <v>4455</v>
      </c>
      <c r="F29" s="138">
        <f>C29*E29</f>
        <v>4455</v>
      </c>
      <c r="G29" s="176"/>
      <c r="H29" s="126"/>
      <c r="I29" s="167"/>
      <c r="J29" s="165"/>
      <c r="K29" s="163">
        <f>F29+H29+J29</f>
        <v>4455</v>
      </c>
      <c r="L29" s="160">
        <f>K29*12</f>
        <v>53460</v>
      </c>
      <c r="M29" s="47"/>
    </row>
    <row r="30" spans="1:14">
      <c r="A30" s="76">
        <v>2</v>
      </c>
      <c r="B30" s="141" t="s">
        <v>35</v>
      </c>
      <c r="C30" s="24">
        <v>1</v>
      </c>
      <c r="D30" s="24">
        <v>10</v>
      </c>
      <c r="E30" s="75">
        <v>5265</v>
      </c>
      <c r="F30" s="170">
        <f>C30*E30</f>
        <v>5265</v>
      </c>
      <c r="G30" s="176"/>
      <c r="H30" s="174"/>
      <c r="I30" s="105"/>
      <c r="J30" s="165"/>
      <c r="K30" s="163">
        <f>F30+H30+J30</f>
        <v>5265</v>
      </c>
      <c r="L30" s="160">
        <f t="shared" ref="L30:L33" si="0">K30*12</f>
        <v>63180</v>
      </c>
      <c r="M30" s="47"/>
    </row>
    <row r="31" spans="1:14">
      <c r="A31" s="76">
        <v>3</v>
      </c>
      <c r="B31" s="141" t="s">
        <v>36</v>
      </c>
      <c r="C31" s="24">
        <v>1</v>
      </c>
      <c r="D31" s="24">
        <v>10</v>
      </c>
      <c r="E31" s="75">
        <v>5265</v>
      </c>
      <c r="F31" s="170">
        <f t="shared" ref="F31:F36" si="1">C31*E31</f>
        <v>5265</v>
      </c>
      <c r="G31" s="176"/>
      <c r="H31" s="174"/>
      <c r="I31" s="105"/>
      <c r="J31" s="165"/>
      <c r="K31" s="163">
        <f t="shared" ref="K31:K33" si="2">F31+H31+J31</f>
        <v>5265</v>
      </c>
      <c r="L31" s="160">
        <f t="shared" si="0"/>
        <v>63180</v>
      </c>
      <c r="M31" s="47"/>
    </row>
    <row r="32" spans="1:14">
      <c r="A32" s="76">
        <v>5</v>
      </c>
      <c r="B32" s="141" t="s">
        <v>65</v>
      </c>
      <c r="C32" s="24">
        <v>1</v>
      </c>
      <c r="D32" s="24">
        <v>7</v>
      </c>
      <c r="E32" s="75">
        <v>4455</v>
      </c>
      <c r="F32" s="170">
        <f t="shared" si="1"/>
        <v>4455</v>
      </c>
      <c r="G32" s="176"/>
      <c r="H32" s="174"/>
      <c r="I32" s="105"/>
      <c r="J32" s="165"/>
      <c r="K32" s="163">
        <f t="shared" si="2"/>
        <v>4455</v>
      </c>
      <c r="L32" s="160">
        <f t="shared" si="0"/>
        <v>53460</v>
      </c>
      <c r="M32" s="47"/>
    </row>
    <row r="33" spans="1:18" ht="15.75" thickBot="1">
      <c r="A33" s="76">
        <v>7</v>
      </c>
      <c r="B33" s="142" t="s">
        <v>55</v>
      </c>
      <c r="C33" s="24">
        <v>0.5</v>
      </c>
      <c r="D33" s="24">
        <v>7</v>
      </c>
      <c r="E33" s="75">
        <v>4455</v>
      </c>
      <c r="F33" s="170">
        <f t="shared" si="1"/>
        <v>2227.5</v>
      </c>
      <c r="G33" s="176"/>
      <c r="H33" s="126"/>
      <c r="I33" s="105"/>
      <c r="J33" s="165"/>
      <c r="K33" s="163">
        <f t="shared" si="2"/>
        <v>2227.5</v>
      </c>
      <c r="L33" s="160">
        <f t="shared" si="0"/>
        <v>26730</v>
      </c>
      <c r="M33" s="47"/>
    </row>
    <row r="34" spans="1:18" ht="15.75" thickBot="1">
      <c r="A34" s="83" t="s">
        <v>37</v>
      </c>
      <c r="B34" s="84" t="s">
        <v>38</v>
      </c>
      <c r="C34" s="85">
        <f>SUM(C35:C38)</f>
        <v>3</v>
      </c>
      <c r="D34" s="86" t="s">
        <v>32</v>
      </c>
      <c r="E34" s="112" t="s">
        <v>32</v>
      </c>
      <c r="F34" s="171" t="s">
        <v>32</v>
      </c>
      <c r="G34" s="177"/>
      <c r="H34" s="175"/>
      <c r="I34" s="164"/>
      <c r="J34" s="203"/>
      <c r="K34" s="164"/>
      <c r="L34" s="222" t="s">
        <v>32</v>
      </c>
      <c r="M34" s="47"/>
    </row>
    <row r="35" spans="1:18">
      <c r="A35" s="221">
        <v>8</v>
      </c>
      <c r="B35" s="140" t="s">
        <v>73</v>
      </c>
      <c r="C35" s="77">
        <v>1</v>
      </c>
      <c r="D35" s="77">
        <v>7</v>
      </c>
      <c r="E35" s="186">
        <v>4455</v>
      </c>
      <c r="F35" s="138">
        <f t="shared" si="1"/>
        <v>4455</v>
      </c>
      <c r="G35" s="176"/>
      <c r="H35" s="165"/>
      <c r="I35" s="167"/>
      <c r="J35" s="165"/>
      <c r="K35" s="163">
        <f>F35+H35+J35</f>
        <v>4455</v>
      </c>
      <c r="L35" s="160">
        <f>K35*12</f>
        <v>53460</v>
      </c>
      <c r="M35" s="47"/>
    </row>
    <row r="36" spans="1:18">
      <c r="A36" s="76">
        <v>9</v>
      </c>
      <c r="B36" s="141" t="s">
        <v>56</v>
      </c>
      <c r="C36" s="24">
        <v>1</v>
      </c>
      <c r="D36" s="24">
        <v>7</v>
      </c>
      <c r="E36" s="75">
        <v>4455</v>
      </c>
      <c r="F36" s="170">
        <f t="shared" si="1"/>
        <v>4455</v>
      </c>
      <c r="G36" s="193"/>
      <c r="H36" s="174"/>
      <c r="I36" s="105"/>
      <c r="J36" s="174"/>
      <c r="K36" s="216">
        <f>F36+H36+J36</f>
        <v>4455</v>
      </c>
      <c r="L36" s="107">
        <f>K36*12</f>
        <v>53460</v>
      </c>
      <c r="M36" s="47"/>
    </row>
    <row r="37" spans="1:18">
      <c r="A37" s="76">
        <v>10</v>
      </c>
      <c r="B37" s="141" t="s">
        <v>97</v>
      </c>
      <c r="C37" s="24">
        <v>0.5</v>
      </c>
      <c r="D37" s="24">
        <v>7</v>
      </c>
      <c r="E37" s="75">
        <v>4455</v>
      </c>
      <c r="F37" s="170">
        <f>C37*E37</f>
        <v>2227.5</v>
      </c>
      <c r="G37" s="193"/>
      <c r="H37" s="174"/>
      <c r="I37" s="105"/>
      <c r="J37" s="174"/>
      <c r="K37" s="216">
        <f>F37+H37+J37</f>
        <v>2227.5</v>
      </c>
      <c r="L37" s="107">
        <f>K37*12</f>
        <v>26730</v>
      </c>
      <c r="M37" s="47"/>
    </row>
    <row r="38" spans="1:18">
      <c r="A38" s="76">
        <v>11</v>
      </c>
      <c r="B38" s="141" t="s">
        <v>98</v>
      </c>
      <c r="C38" s="24">
        <v>0.5</v>
      </c>
      <c r="D38" s="24">
        <v>7</v>
      </c>
      <c r="E38" s="75">
        <v>4455</v>
      </c>
      <c r="F38" s="170">
        <f t="shared" ref="F38" si="3">C38*E38</f>
        <v>2227.5</v>
      </c>
      <c r="G38" s="193"/>
      <c r="H38" s="174"/>
      <c r="I38" s="105"/>
      <c r="J38" s="174"/>
      <c r="K38" s="216">
        <f>F38+H38+J38</f>
        <v>2227.5</v>
      </c>
      <c r="L38" s="107">
        <f>K38*12</f>
        <v>26730</v>
      </c>
      <c r="M38" s="47"/>
    </row>
    <row r="39" spans="1:18" ht="15.75" thickBot="1">
      <c r="A39" s="205" t="s">
        <v>84</v>
      </c>
      <c r="B39" s="206" t="s">
        <v>85</v>
      </c>
      <c r="C39" s="207">
        <f>C40+C41</f>
        <v>1.5</v>
      </c>
      <c r="D39" s="208"/>
      <c r="E39" s="209"/>
      <c r="F39" s="210"/>
      <c r="G39" s="211"/>
      <c r="H39" s="213"/>
      <c r="I39" s="97"/>
      <c r="J39" s="213"/>
      <c r="K39" s="217"/>
      <c r="L39" s="108"/>
      <c r="M39" s="47"/>
    </row>
    <row r="40" spans="1:18">
      <c r="A40" s="77">
        <v>11</v>
      </c>
      <c r="B40" s="140" t="s">
        <v>86</v>
      </c>
      <c r="C40" s="77">
        <v>1</v>
      </c>
      <c r="D40" s="77">
        <v>2</v>
      </c>
      <c r="E40" s="186">
        <v>3153</v>
      </c>
      <c r="F40" s="138">
        <f>E40</f>
        <v>3153</v>
      </c>
      <c r="G40" s="176"/>
      <c r="H40" s="165"/>
      <c r="I40" s="167"/>
      <c r="J40" s="165"/>
      <c r="K40" s="163">
        <f>F40</f>
        <v>3153</v>
      </c>
      <c r="L40" s="160">
        <f>K40*12</f>
        <v>37836</v>
      </c>
    </row>
    <row r="41" spans="1:18" ht="15.75" thickBot="1">
      <c r="A41" s="185">
        <v>12</v>
      </c>
      <c r="B41" s="188" t="s">
        <v>87</v>
      </c>
      <c r="C41" s="185">
        <v>0.5</v>
      </c>
      <c r="D41" s="185">
        <v>1</v>
      </c>
      <c r="E41" s="111">
        <v>2893</v>
      </c>
      <c r="F41" s="172">
        <f>C41*E41</f>
        <v>1446.5</v>
      </c>
      <c r="G41" s="212"/>
      <c r="H41" s="214"/>
      <c r="I41" s="215"/>
      <c r="J41" s="214"/>
      <c r="K41" s="218">
        <f>F41+J41</f>
        <v>1446.5</v>
      </c>
      <c r="L41" s="151">
        <f>K41*12</f>
        <v>17358</v>
      </c>
      <c r="M41" s="20"/>
      <c r="N41" s="21"/>
      <c r="Q41" s="9"/>
      <c r="R41" s="10"/>
    </row>
    <row r="42" spans="1:18" ht="16.5" thickBot="1">
      <c r="A42" s="87"/>
      <c r="B42" s="187" t="s">
        <v>39</v>
      </c>
      <c r="C42" s="88">
        <f>C27+C34+C39</f>
        <v>9</v>
      </c>
      <c r="D42" s="88" t="s">
        <v>32</v>
      </c>
      <c r="E42" s="89" t="s">
        <v>32</v>
      </c>
      <c r="F42" s="173">
        <f>SUM(F29:F41)</f>
        <v>39632</v>
      </c>
      <c r="G42" s="168"/>
      <c r="H42" s="166">
        <f>SUM(H29:H36)</f>
        <v>0</v>
      </c>
      <c r="I42" s="168"/>
      <c r="J42" s="166">
        <f>SUM(J29:J36)</f>
        <v>0</v>
      </c>
      <c r="K42" s="189">
        <f>SUM(K29:K41)</f>
        <v>39632</v>
      </c>
      <c r="L42" s="190">
        <f>SUM(L29:L41)</f>
        <v>475584</v>
      </c>
      <c r="M42" s="20"/>
      <c r="N42" s="20"/>
      <c r="Q42" s="9"/>
      <c r="R42" s="10"/>
    </row>
    <row r="43" spans="1:18" ht="18.7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47"/>
      <c r="N43" s="20"/>
      <c r="Q43" s="9"/>
      <c r="R43" s="10"/>
    </row>
    <row r="44" spans="1:18" ht="6.75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47"/>
      <c r="N44" s="143"/>
      <c r="Q44" s="9"/>
      <c r="R44" s="10"/>
    </row>
    <row r="45" spans="1:18" ht="29.25" customHeight="1">
      <c r="B45" s="22" t="s">
        <v>94</v>
      </c>
      <c r="C45" s="50"/>
      <c r="D45" s="50"/>
      <c r="E45" s="50"/>
      <c r="F45" s="50"/>
      <c r="G45" s="50"/>
      <c r="H45" s="50"/>
      <c r="I45" s="50"/>
      <c r="J45" s="50"/>
      <c r="K45" s="118" t="s">
        <v>92</v>
      </c>
      <c r="L45" s="50"/>
      <c r="M45" s="20"/>
      <c r="N45" s="20"/>
      <c r="Q45" s="9"/>
      <c r="R45" s="10"/>
    </row>
    <row r="46" spans="1:18" ht="21.75" customHeight="1">
      <c r="B46" s="22" t="s">
        <v>49</v>
      </c>
      <c r="C46" s="22"/>
      <c r="D46" s="50"/>
      <c r="E46" s="50"/>
      <c r="F46" s="50"/>
      <c r="G46" s="50"/>
      <c r="H46" s="219"/>
      <c r="I46" s="219"/>
      <c r="J46" s="50"/>
      <c r="K46" s="220" t="s">
        <v>93</v>
      </c>
      <c r="L46" s="219"/>
      <c r="M46" s="13"/>
      <c r="N46" s="13"/>
      <c r="Q46" s="9"/>
      <c r="R46" s="10"/>
    </row>
    <row r="47" spans="1:18" ht="17.25" customHeight="1">
      <c r="B47" s="20" t="s">
        <v>4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3"/>
      <c r="N47" s="13"/>
      <c r="Q47" s="9"/>
      <c r="R47" s="10"/>
    </row>
    <row r="48" spans="1:18" ht="29.2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Q48" s="9"/>
      <c r="R48" s="10"/>
    </row>
    <row r="49" spans="1:14" ht="18.75">
      <c r="A49" s="13"/>
      <c r="B49" s="123"/>
      <c r="C49" s="123"/>
      <c r="D49" s="124"/>
      <c r="E49" s="146"/>
      <c r="F49" s="13"/>
      <c r="G49" s="13"/>
      <c r="H49" s="13"/>
      <c r="I49" s="13"/>
      <c r="J49" s="13"/>
      <c r="K49" s="13"/>
      <c r="L49" s="13"/>
      <c r="M49" s="122"/>
      <c r="N49" s="58"/>
    </row>
    <row r="50" spans="1:14" ht="18.7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22"/>
      <c r="N50" s="58"/>
    </row>
    <row r="51" spans="1:14" ht="18.75">
      <c r="A51" s="13"/>
      <c r="B51" s="128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122"/>
      <c r="N51" s="58"/>
    </row>
    <row r="52" spans="1:14" ht="15.75">
      <c r="A52" s="13"/>
      <c r="B52" s="128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8"/>
      <c r="N52" s="58"/>
    </row>
    <row r="53" spans="1:14" ht="18.75">
      <c r="A53" s="13"/>
      <c r="B53" s="122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3"/>
      <c r="N53" s="13"/>
    </row>
    <row r="54" spans="1:14" ht="18.75">
      <c r="A54" s="13"/>
      <c r="B54" s="122"/>
      <c r="C54" s="129"/>
      <c r="D54" s="58"/>
      <c r="E54" s="129"/>
      <c r="F54" s="129"/>
      <c r="G54" s="129"/>
      <c r="H54" s="129"/>
      <c r="I54" s="129"/>
      <c r="J54" s="129"/>
      <c r="K54" s="129"/>
      <c r="L54" s="129"/>
      <c r="M54" s="13"/>
      <c r="N54" s="13"/>
    </row>
    <row r="55" spans="1:14" ht="18.75">
      <c r="A55" s="13"/>
      <c r="B55" s="122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3"/>
      <c r="N55" s="13"/>
    </row>
    <row r="56" spans="1:14" ht="18.75">
      <c r="A56" s="13"/>
      <c r="B56" s="122"/>
      <c r="C56" s="129"/>
      <c r="D56" s="129"/>
      <c r="E56" s="129"/>
      <c r="F56" s="129"/>
      <c r="G56" s="129"/>
      <c r="H56" s="129"/>
      <c r="I56" s="129"/>
      <c r="J56" s="129"/>
      <c r="K56" s="129"/>
      <c r="L56" s="129"/>
    </row>
    <row r="57" spans="1:14">
      <c r="A57" s="13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</sheetData>
  <mergeCells count="3">
    <mergeCell ref="A28:A29"/>
    <mergeCell ref="G23:H23"/>
    <mergeCell ref="I23:J2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75"/>
  <sheetViews>
    <sheetView view="pageBreakPreview" zoomScaleSheetLayoutView="100" workbookViewId="0">
      <selection activeCell="C43" sqref="C43"/>
    </sheetView>
  </sheetViews>
  <sheetFormatPr defaultRowHeight="15"/>
  <cols>
    <col min="1" max="1" width="6.85546875" style="20" customWidth="1"/>
    <col min="2" max="2" width="35.140625" style="20" customWidth="1"/>
    <col min="3" max="3" width="9.140625" style="20"/>
    <col min="4" max="4" width="11" style="20" customWidth="1"/>
    <col min="5" max="5" width="14.85546875" style="20" customWidth="1"/>
    <col min="6" max="6" width="14.140625" style="20" customWidth="1"/>
    <col min="7" max="7" width="9.140625" style="20"/>
    <col min="8" max="8" width="9.85546875" style="20" customWidth="1"/>
    <col min="9" max="9" width="4.5703125" style="20" customWidth="1"/>
    <col min="10" max="10" width="12.5703125" style="20" customWidth="1"/>
    <col min="11" max="11" width="17.42578125" style="20" customWidth="1"/>
    <col min="12" max="12" width="23" style="20" customWidth="1"/>
    <col min="13" max="13" width="9.85546875" style="20" customWidth="1"/>
    <col min="14" max="14" width="11" bestFit="1" customWidth="1"/>
    <col min="15" max="15" width="13.7109375" customWidth="1"/>
    <col min="16" max="17" width="10.42578125" bestFit="1" customWidth="1"/>
    <col min="18" max="18" width="17.7109375" customWidth="1"/>
  </cols>
  <sheetData>
    <row r="1" spans="2:15">
      <c r="J1" s="21"/>
      <c r="K1" s="32" t="s">
        <v>0</v>
      </c>
      <c r="L1" s="21"/>
      <c r="M1" s="21"/>
    </row>
    <row r="2" spans="2:15">
      <c r="G2" s="25"/>
      <c r="J2" s="51" t="s">
        <v>106</v>
      </c>
      <c r="K2" s="51"/>
      <c r="L2" s="51"/>
      <c r="M2" s="51"/>
    </row>
    <row r="3" spans="2:15">
      <c r="G3" s="25"/>
      <c r="J3" s="51" t="s">
        <v>40</v>
      </c>
      <c r="K3" s="51"/>
      <c r="L3" s="51"/>
      <c r="M3" s="51"/>
    </row>
    <row r="4" spans="2:15">
      <c r="G4" s="25"/>
      <c r="J4" s="51" t="s">
        <v>41</v>
      </c>
      <c r="K4" s="51"/>
      <c r="L4" s="54" t="s">
        <v>108</v>
      </c>
      <c r="M4" s="54"/>
      <c r="N4" s="19"/>
    </row>
    <row r="5" spans="2:15">
      <c r="G5" s="102"/>
      <c r="J5" s="257" t="s">
        <v>107</v>
      </c>
      <c r="K5" s="257"/>
      <c r="L5" s="257"/>
      <c r="M5" s="257"/>
      <c r="O5" s="184"/>
    </row>
    <row r="6" spans="2:15">
      <c r="G6" s="25"/>
      <c r="J6" s="25"/>
      <c r="K6" s="25"/>
      <c r="L6" s="25"/>
      <c r="M6" s="25"/>
    </row>
    <row r="7" spans="2:15" ht="15.75">
      <c r="G7" s="102"/>
      <c r="J7" s="260" t="s">
        <v>69</v>
      </c>
      <c r="K7" s="260"/>
      <c r="L7" s="101"/>
      <c r="M7" s="101"/>
    </row>
    <row r="8" spans="2:15">
      <c r="G8" s="25"/>
      <c r="J8" s="72" t="s">
        <v>1</v>
      </c>
      <c r="K8" s="13"/>
      <c r="L8" s="115"/>
      <c r="M8" s="13"/>
      <c r="N8" s="47"/>
    </row>
    <row r="9" spans="2:15">
      <c r="G9" s="74"/>
      <c r="J9"/>
      <c r="K9"/>
      <c r="L9" s="47"/>
      <c r="M9"/>
    </row>
    <row r="10" spans="2:15" ht="18.75">
      <c r="G10" s="25"/>
      <c r="H10" s="20" t="s">
        <v>53</v>
      </c>
      <c r="I10" s="103" t="s">
        <v>54</v>
      </c>
      <c r="J10" s="13"/>
      <c r="K10" s="130" t="s">
        <v>72</v>
      </c>
      <c r="L10"/>
      <c r="M10" s="3"/>
    </row>
    <row r="11" spans="2:15">
      <c r="J11" s="72" t="s">
        <v>42</v>
      </c>
      <c r="L11" s="73" t="s">
        <v>43</v>
      </c>
      <c r="M11" s="73"/>
    </row>
    <row r="12" spans="2:15">
      <c r="L12" s="74" t="s">
        <v>82</v>
      </c>
    </row>
    <row r="13" spans="2:15">
      <c r="L13" s="25" t="s">
        <v>3</v>
      </c>
    </row>
    <row r="15" spans="2:15" ht="18.75">
      <c r="B15" s="22" t="s">
        <v>96</v>
      </c>
      <c r="L15" s="20" t="s">
        <v>4</v>
      </c>
    </row>
    <row r="17" spans="1:18" ht="15.75">
      <c r="B17" s="23" t="s">
        <v>74</v>
      </c>
    </row>
    <row r="18" spans="1:18">
      <c r="B18" s="25" t="s">
        <v>5</v>
      </c>
    </row>
    <row r="19" spans="1:18">
      <c r="B19" s="20" t="s">
        <v>104</v>
      </c>
    </row>
    <row r="20" spans="1:18" ht="15.75" thickBot="1"/>
    <row r="21" spans="1:18" ht="15.75" thickBot="1">
      <c r="A21" s="60" t="s">
        <v>6</v>
      </c>
      <c r="B21" s="98" t="s">
        <v>7</v>
      </c>
      <c r="C21" s="99" t="s">
        <v>8</v>
      </c>
      <c r="D21" s="98" t="s">
        <v>9</v>
      </c>
      <c r="E21" s="100" t="s">
        <v>10</v>
      </c>
      <c r="F21" s="93" t="s">
        <v>44</v>
      </c>
      <c r="G21" s="255" t="s">
        <v>45</v>
      </c>
      <c r="H21" s="256"/>
      <c r="I21" s="258" t="s">
        <v>76</v>
      </c>
      <c r="J21" s="259"/>
      <c r="K21" s="93" t="s">
        <v>13</v>
      </c>
      <c r="L21" s="109" t="s">
        <v>13</v>
      </c>
      <c r="M21"/>
      <c r="Q21" s="47"/>
    </row>
    <row r="22" spans="1:18">
      <c r="A22" s="59" t="s">
        <v>15</v>
      </c>
      <c r="B22" s="57" t="s">
        <v>16</v>
      </c>
      <c r="C22" s="30" t="s">
        <v>17</v>
      </c>
      <c r="D22" s="57" t="s">
        <v>18</v>
      </c>
      <c r="E22" s="31" t="s">
        <v>19</v>
      </c>
      <c r="F22" s="92" t="s">
        <v>46</v>
      </c>
      <c r="G22" s="91"/>
      <c r="H22" s="60"/>
      <c r="I22" s="113"/>
      <c r="J22" s="183"/>
      <c r="K22" s="92" t="s">
        <v>21</v>
      </c>
      <c r="L22" s="110" t="s">
        <v>21</v>
      </c>
      <c r="M22"/>
      <c r="O22" s="13"/>
      <c r="P22" s="13"/>
      <c r="Q22" s="13"/>
    </row>
    <row r="23" spans="1:18">
      <c r="A23" s="59"/>
      <c r="B23" s="57"/>
      <c r="C23" s="30" t="s">
        <v>22</v>
      </c>
      <c r="D23" s="57"/>
      <c r="E23" s="31" t="s">
        <v>23</v>
      </c>
      <c r="F23" s="92" t="s">
        <v>47</v>
      </c>
      <c r="G23" s="58"/>
      <c r="H23" s="57" t="s">
        <v>26</v>
      </c>
      <c r="I23" s="58"/>
      <c r="J23" s="31" t="s">
        <v>26</v>
      </c>
      <c r="K23" s="92" t="s">
        <v>27</v>
      </c>
      <c r="L23" s="110" t="s">
        <v>99</v>
      </c>
      <c r="M23"/>
      <c r="O23" s="13"/>
      <c r="P23" s="13"/>
      <c r="Q23" s="13"/>
    </row>
    <row r="24" spans="1:18" ht="15.75" thickBot="1">
      <c r="A24" s="59"/>
      <c r="B24" s="57"/>
      <c r="C24" s="30"/>
      <c r="D24" s="96"/>
      <c r="E24" s="31"/>
      <c r="F24" s="97" t="s">
        <v>23</v>
      </c>
      <c r="G24" s="30" t="s">
        <v>25</v>
      </c>
      <c r="H24" s="57" t="s">
        <v>75</v>
      </c>
      <c r="I24" s="30" t="s">
        <v>25</v>
      </c>
      <c r="J24" s="31" t="s">
        <v>75</v>
      </c>
      <c r="K24" s="97" t="s">
        <v>77</v>
      </c>
      <c r="L24" s="110" t="s">
        <v>78</v>
      </c>
      <c r="M24"/>
      <c r="O24" s="58"/>
      <c r="P24" s="13"/>
      <c r="Q24" s="11"/>
    </row>
    <row r="25" spans="1:18">
      <c r="A25" s="199" t="s">
        <v>48</v>
      </c>
      <c r="B25" s="104" t="s">
        <v>49</v>
      </c>
      <c r="C25" s="224">
        <v>1</v>
      </c>
      <c r="D25" s="195">
        <v>10</v>
      </c>
      <c r="E25" s="229">
        <v>5265</v>
      </c>
      <c r="F25" s="106">
        <f>E25*C25</f>
        <v>5265</v>
      </c>
      <c r="G25" s="148"/>
      <c r="H25" s="150"/>
      <c r="I25" s="233"/>
      <c r="J25" s="106"/>
      <c r="K25" s="192">
        <f>J25+H25+F25</f>
        <v>5265</v>
      </c>
      <c r="L25" s="106">
        <f>K25*12</f>
        <v>63180</v>
      </c>
      <c r="M25"/>
      <c r="O25" s="58"/>
      <c r="P25" s="13"/>
      <c r="Q25" s="13"/>
    </row>
    <row r="26" spans="1:18">
      <c r="A26" s="243" t="s">
        <v>50</v>
      </c>
      <c r="B26" s="94" t="s">
        <v>64</v>
      </c>
      <c r="C26" s="225">
        <v>1</v>
      </c>
      <c r="D26" s="196">
        <v>7</v>
      </c>
      <c r="E26" s="230">
        <v>4455</v>
      </c>
      <c r="F26" s="107">
        <f t="shared" ref="F26" si="0">E26*C26</f>
        <v>4455</v>
      </c>
      <c r="G26" s="149"/>
      <c r="H26" s="107"/>
      <c r="I26" s="232"/>
      <c r="J26" s="107"/>
      <c r="K26" s="192">
        <f t="shared" ref="K26:K30" si="1">J26+H26+F26</f>
        <v>4455</v>
      </c>
      <c r="L26" s="107">
        <f t="shared" ref="L26:L30" si="2">K26*12</f>
        <v>53460</v>
      </c>
      <c r="M26"/>
      <c r="O26" s="58"/>
      <c r="P26" s="13"/>
      <c r="Q26" s="13"/>
    </row>
    <row r="27" spans="1:18">
      <c r="A27" s="243" t="s">
        <v>51</v>
      </c>
      <c r="B27" s="94" t="s">
        <v>88</v>
      </c>
      <c r="C27" s="225">
        <v>2</v>
      </c>
      <c r="D27" s="196">
        <v>10</v>
      </c>
      <c r="E27" s="200">
        <v>5265</v>
      </c>
      <c r="F27" s="107">
        <f>E27*C27</f>
        <v>10530</v>
      </c>
      <c r="G27" s="149"/>
      <c r="H27" s="107"/>
      <c r="I27" s="232"/>
      <c r="J27" s="107"/>
      <c r="K27" s="192">
        <f t="shared" si="1"/>
        <v>10530</v>
      </c>
      <c r="L27" s="107">
        <f>K27*12</f>
        <v>126360</v>
      </c>
      <c r="M27"/>
    </row>
    <row r="28" spans="1:18">
      <c r="A28" s="244" t="s">
        <v>52</v>
      </c>
      <c r="B28" s="197" t="s">
        <v>89</v>
      </c>
      <c r="C28" s="226">
        <v>1</v>
      </c>
      <c r="D28" s="198">
        <v>9</v>
      </c>
      <c r="E28" s="231">
        <v>5005</v>
      </c>
      <c r="F28" s="151">
        <f t="shared" ref="F28:F29" si="3">E28*C28</f>
        <v>5005</v>
      </c>
      <c r="G28" s="223"/>
      <c r="H28" s="191"/>
      <c r="I28" s="234"/>
      <c r="J28" s="151"/>
      <c r="K28" s="65">
        <f t="shared" si="1"/>
        <v>5005</v>
      </c>
      <c r="L28" s="151">
        <f t="shared" si="2"/>
        <v>60060</v>
      </c>
      <c r="M28"/>
    </row>
    <row r="29" spans="1:18">
      <c r="A29" s="105" t="s">
        <v>79</v>
      </c>
      <c r="B29" s="242" t="s">
        <v>90</v>
      </c>
      <c r="C29" s="227">
        <v>1</v>
      </c>
      <c r="D29" s="228">
        <v>8</v>
      </c>
      <c r="E29" s="107">
        <v>4745</v>
      </c>
      <c r="F29" s="107">
        <f t="shared" si="3"/>
        <v>4745</v>
      </c>
      <c r="G29" s="232"/>
      <c r="H29" s="107"/>
      <c r="I29" s="232"/>
      <c r="J29" s="107"/>
      <c r="K29" s="235">
        <f t="shared" si="1"/>
        <v>4745</v>
      </c>
      <c r="L29" s="107">
        <f t="shared" si="2"/>
        <v>56940</v>
      </c>
      <c r="M29"/>
    </row>
    <row r="30" spans="1:18" ht="15.75" thickBot="1">
      <c r="A30" s="215" t="s">
        <v>105</v>
      </c>
      <c r="B30" s="194" t="s">
        <v>91</v>
      </c>
      <c r="C30" s="236">
        <v>2</v>
      </c>
      <c r="D30" s="237">
        <v>7</v>
      </c>
      <c r="E30" s="151">
        <v>4455</v>
      </c>
      <c r="F30" s="151">
        <f>C30*E30</f>
        <v>8910</v>
      </c>
      <c r="G30" s="234"/>
      <c r="H30" s="151"/>
      <c r="I30" s="234"/>
      <c r="J30" s="151"/>
      <c r="K30" s="238">
        <f t="shared" si="1"/>
        <v>8910</v>
      </c>
      <c r="L30" s="151">
        <f t="shared" si="2"/>
        <v>106920</v>
      </c>
      <c r="M30"/>
    </row>
    <row r="31" spans="1:18" ht="15.75" thickBot="1">
      <c r="A31" s="239" t="s">
        <v>2</v>
      </c>
      <c r="B31" s="201" t="s">
        <v>39</v>
      </c>
      <c r="C31" s="202">
        <f>SUM(C25:C30)</f>
        <v>8</v>
      </c>
      <c r="D31" s="202" t="s">
        <v>32</v>
      </c>
      <c r="E31" s="240" t="s">
        <v>32</v>
      </c>
      <c r="F31" s="114">
        <f>SUM(F25:F30)</f>
        <v>38910</v>
      </c>
      <c r="G31" s="241" t="s">
        <v>32</v>
      </c>
      <c r="H31" s="240">
        <f>SUM(H25:H28)</f>
        <v>0</v>
      </c>
      <c r="I31" s="114"/>
      <c r="J31" s="241">
        <f>SUM(J25:J28)</f>
        <v>0</v>
      </c>
      <c r="K31" s="152">
        <f>SUM(K25:K30)</f>
        <v>38910</v>
      </c>
      <c r="L31" s="114">
        <f>SUM(L25:L30)</f>
        <v>466920</v>
      </c>
      <c r="M31"/>
    </row>
    <row r="32" spans="1:18">
      <c r="A32" s="30"/>
      <c r="B32" s="48"/>
      <c r="C32" s="49"/>
      <c r="D32" s="49"/>
      <c r="E32" s="49"/>
      <c r="F32" s="95"/>
      <c r="G32" s="49"/>
      <c r="H32" s="49"/>
      <c r="I32" s="49"/>
      <c r="J32" s="49"/>
      <c r="K32" s="49"/>
      <c r="L32" s="95"/>
      <c r="M32" s="95"/>
      <c r="R32" s="47"/>
    </row>
    <row r="33" spans="1:14" ht="15.75" customHeight="1">
      <c r="B33" s="33" t="s">
        <v>94</v>
      </c>
      <c r="C33" s="50"/>
      <c r="D33" s="50"/>
      <c r="E33" s="50"/>
      <c r="F33" s="50"/>
      <c r="G33" s="50"/>
      <c r="H33" s="50"/>
      <c r="I33" s="50"/>
      <c r="J33" s="50"/>
      <c r="K33" s="118" t="s">
        <v>92</v>
      </c>
    </row>
    <row r="34" spans="1:14" ht="25.5" customHeight="1">
      <c r="B34" s="33" t="s">
        <v>49</v>
      </c>
      <c r="C34" s="22"/>
      <c r="D34" s="50"/>
      <c r="E34" s="50"/>
      <c r="F34" s="50"/>
      <c r="G34" s="50"/>
      <c r="H34" s="219"/>
      <c r="I34" s="219"/>
      <c r="J34" s="50"/>
      <c r="K34" s="220" t="s">
        <v>93</v>
      </c>
      <c r="L34" s="50"/>
      <c r="M34" s="22"/>
    </row>
    <row r="35" spans="1:14" ht="13.5" customHeight="1">
      <c r="B35" s="22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22"/>
    </row>
    <row r="36" spans="1:14">
      <c r="B36" s="20" t="s">
        <v>4</v>
      </c>
    </row>
    <row r="37" spans="1:14">
      <c r="A37" s="13"/>
      <c r="B37" s="58"/>
      <c r="C37" s="58"/>
      <c r="D37" s="58"/>
      <c r="E37" s="58"/>
      <c r="F37" s="13"/>
      <c r="G37" s="13"/>
      <c r="H37" s="13"/>
      <c r="I37" s="13"/>
      <c r="J37" s="13"/>
      <c r="K37" s="13"/>
      <c r="L37" s="13"/>
      <c r="M37" s="13"/>
    </row>
    <row r="38" spans="1:14">
      <c r="A38" s="13"/>
      <c r="B38" s="30"/>
      <c r="C38" s="30"/>
      <c r="D38" s="30"/>
      <c r="E38" s="30"/>
      <c r="F38" s="13"/>
      <c r="G38" s="13"/>
      <c r="H38" s="13"/>
      <c r="I38" s="13"/>
      <c r="J38" s="13"/>
      <c r="K38" s="13"/>
      <c r="L38" s="13"/>
      <c r="M38" s="13"/>
    </row>
    <row r="39" spans="1:14">
      <c r="A39" s="13"/>
      <c r="B39" s="30"/>
      <c r="C39" s="30"/>
      <c r="D39" s="30"/>
      <c r="E39" s="30"/>
      <c r="F39" s="13"/>
      <c r="G39" s="13"/>
      <c r="H39" s="13"/>
      <c r="I39" s="13"/>
      <c r="J39" s="13"/>
      <c r="K39" s="13"/>
      <c r="L39" s="13"/>
      <c r="M39" s="13"/>
    </row>
    <row r="40" spans="1:14">
      <c r="A40" s="13"/>
      <c r="B40" s="30"/>
      <c r="C40" s="30"/>
      <c r="D40" s="30"/>
      <c r="E40" s="30"/>
      <c r="F40" s="13"/>
      <c r="G40" s="13"/>
      <c r="H40" s="13"/>
      <c r="I40" s="13"/>
      <c r="J40" s="13"/>
      <c r="K40" s="13"/>
      <c r="L40" s="13"/>
      <c r="M40" s="13"/>
    </row>
    <row r="41" spans="1:14">
      <c r="A41" s="13"/>
      <c r="B41" s="30"/>
      <c r="C41" s="30"/>
      <c r="D41" s="30"/>
      <c r="E41" s="30"/>
      <c r="F41" s="13"/>
      <c r="G41" s="13"/>
      <c r="H41" s="13"/>
      <c r="I41" s="13"/>
      <c r="J41" s="13"/>
      <c r="K41" s="13"/>
      <c r="L41" s="13"/>
      <c r="M41" s="13"/>
    </row>
    <row r="42" spans="1:14" ht="15.75">
      <c r="A42" s="13"/>
      <c r="B42" s="123"/>
      <c r="C42" s="123"/>
      <c r="D42" s="124"/>
      <c r="E42" s="124"/>
      <c r="F42" s="13"/>
      <c r="G42" s="13"/>
      <c r="H42" s="13"/>
      <c r="I42" s="13"/>
      <c r="J42" s="13"/>
      <c r="K42" s="13"/>
      <c r="L42" s="13"/>
      <c r="M42" s="13"/>
    </row>
    <row r="43" spans="1:14" ht="15.75">
      <c r="A43" s="13"/>
      <c r="B43" s="125"/>
      <c r="C43" s="123"/>
      <c r="D43" s="124"/>
      <c r="E43" s="124"/>
      <c r="F43" s="13"/>
      <c r="G43" s="13"/>
      <c r="H43" s="13"/>
      <c r="I43" s="13"/>
      <c r="J43" s="13"/>
      <c r="K43" s="13"/>
      <c r="L43" s="13"/>
      <c r="M43" s="13"/>
      <c r="N43" s="119"/>
    </row>
    <row r="44" spans="1:14" ht="15.75">
      <c r="A44" s="13"/>
      <c r="B44" s="58"/>
      <c r="C44" s="30"/>
      <c r="D44" s="126"/>
      <c r="E44" s="126"/>
      <c r="F44" s="13"/>
      <c r="G44" s="13"/>
      <c r="H44" s="13"/>
      <c r="I44" s="13"/>
      <c r="J44" s="13"/>
      <c r="K44" s="13"/>
      <c r="L44" s="13"/>
      <c r="M44" s="13"/>
      <c r="N44" s="120"/>
    </row>
    <row r="45" spans="1:14" ht="15.75">
      <c r="A45" s="13"/>
      <c r="B45" s="123"/>
      <c r="C45" s="123"/>
      <c r="D45" s="124"/>
      <c r="E45" s="127"/>
      <c r="F45" s="13"/>
      <c r="G45" s="13"/>
      <c r="H45" s="13"/>
      <c r="I45" s="13"/>
      <c r="J45" s="13"/>
      <c r="K45" s="13"/>
      <c r="L45" s="13"/>
      <c r="M45" s="13"/>
      <c r="N45" s="101"/>
    </row>
    <row r="46" spans="1:1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.75">
      <c r="A47" s="13"/>
      <c r="B47" s="128"/>
      <c r="C47" s="90"/>
      <c r="D47" s="90"/>
      <c r="E47" s="90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.75">
      <c r="A48" s="13"/>
      <c r="B48" s="128"/>
      <c r="C48" s="90"/>
      <c r="D48" s="90"/>
      <c r="E48" s="90"/>
      <c r="F48" s="13"/>
      <c r="G48" s="13"/>
      <c r="H48" s="13"/>
      <c r="I48" s="13"/>
      <c r="J48" s="13"/>
      <c r="K48" s="13"/>
      <c r="L48" s="13"/>
      <c r="M48" s="13"/>
      <c r="N48" s="116"/>
    </row>
    <row r="49" spans="1:14" ht="18.75">
      <c r="A49" s="13"/>
      <c r="B49" s="122"/>
      <c r="C49" s="129"/>
      <c r="D49" s="129"/>
      <c r="E49" s="129"/>
      <c r="F49" s="90"/>
      <c r="G49" s="90"/>
      <c r="H49" s="90"/>
      <c r="I49" s="90"/>
      <c r="J49" s="90"/>
      <c r="K49" s="90"/>
      <c r="L49" s="90"/>
      <c r="M49" s="122"/>
      <c r="N49" s="121"/>
    </row>
    <row r="50" spans="1:14" ht="18.75">
      <c r="A50" s="13"/>
      <c r="B50" s="122"/>
      <c r="C50" s="129"/>
      <c r="D50" s="129"/>
      <c r="E50" s="129"/>
      <c r="F50" s="90"/>
      <c r="G50" s="90"/>
      <c r="H50" s="90"/>
      <c r="I50" s="90"/>
      <c r="J50" s="90"/>
      <c r="K50" s="90"/>
      <c r="L50" s="90"/>
      <c r="M50" s="128"/>
      <c r="N50" s="58"/>
    </row>
    <row r="51" spans="1:14" ht="18.75">
      <c r="A51" s="13"/>
      <c r="B51" s="122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2"/>
      <c r="N51" s="58"/>
    </row>
    <row r="52" spans="1:14" ht="18.75">
      <c r="A52" s="13"/>
      <c r="B52" s="122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31"/>
      <c r="N52" s="58"/>
    </row>
    <row r="53" spans="1:14" ht="18.75">
      <c r="A53" s="13"/>
      <c r="B53" s="58"/>
      <c r="C53" s="58"/>
      <c r="D53" s="58"/>
      <c r="E53" s="58"/>
      <c r="F53" s="129"/>
      <c r="G53" s="129"/>
      <c r="H53" s="129"/>
      <c r="I53" s="129"/>
      <c r="J53" s="129"/>
      <c r="K53" s="129"/>
      <c r="L53" s="129"/>
      <c r="M53" s="122"/>
      <c r="N53" s="58"/>
    </row>
    <row r="54" spans="1:14">
      <c r="N54" s="58"/>
    </row>
    <row r="55" spans="1:14">
      <c r="N55" s="13"/>
    </row>
    <row r="56" spans="1:14">
      <c r="N56" s="13"/>
    </row>
    <row r="57" spans="1:14">
      <c r="N57" s="13"/>
    </row>
    <row r="58" spans="1:14">
      <c r="N58" s="13"/>
    </row>
    <row r="59" spans="1:14">
      <c r="N59" s="13"/>
    </row>
    <row r="60" spans="1:14">
      <c r="N60" s="13"/>
    </row>
    <row r="61" spans="1:14">
      <c r="N61" s="13"/>
    </row>
    <row r="62" spans="1:14">
      <c r="N62" s="13"/>
    </row>
    <row r="63" spans="1:14">
      <c r="N63" s="13"/>
    </row>
    <row r="64" spans="1:14">
      <c r="N64" s="13"/>
    </row>
    <row r="65" spans="14:14">
      <c r="N65" s="13"/>
    </row>
    <row r="66" spans="14:14">
      <c r="N66" s="13"/>
    </row>
    <row r="67" spans="14:14">
      <c r="N67" s="13"/>
    </row>
    <row r="68" spans="14:14">
      <c r="N68" s="13"/>
    </row>
    <row r="69" spans="14:14">
      <c r="N69" s="13"/>
    </row>
    <row r="70" spans="14:14">
      <c r="N70" s="13"/>
    </row>
    <row r="71" spans="14:14">
      <c r="N71" s="8"/>
    </row>
    <row r="72" spans="14:14">
      <c r="N72" s="8"/>
    </row>
    <row r="73" spans="14:14">
      <c r="N73" s="58"/>
    </row>
    <row r="74" spans="14:14" ht="18.75">
      <c r="N74" s="131"/>
    </row>
    <row r="75" spans="14:14">
      <c r="N75" s="58"/>
    </row>
  </sheetData>
  <mergeCells count="4">
    <mergeCell ref="G21:H21"/>
    <mergeCell ref="J5:M5"/>
    <mergeCell ref="I21:J21"/>
    <mergeCell ref="J7:K7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апарат </vt:lpstr>
      <vt:lpstr>обсл.група </vt:lpstr>
      <vt:lpstr>ц.бухгал</vt:lpstr>
      <vt:lpstr>'апарат '!Область_друку</vt:lpstr>
      <vt:lpstr>'обсл.група '!Область_друку</vt:lpstr>
      <vt:lpstr>ц.бухгал!Область_друку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2023-02-22T13:08:51Z</dcterms:modified>
</cp:coreProperties>
</file>